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000"/>
  </bookViews>
  <sheets>
    <sheet name="Nova Bién Vivir | A" sheetId="1" r:id="rId1"/>
  </sheets>
  <definedNames>
    <definedName name="_xlnm.Print_Area" localSheetId="0">'Nova Bién Vivir | A'!$B$1:$K$13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F12" i="1"/>
  <c r="G12" i="1"/>
  <c r="H12" i="1"/>
  <c r="I12" i="1"/>
  <c r="J12" i="1" s="1"/>
  <c r="F17" i="1"/>
  <c r="G17" i="1"/>
  <c r="H17" i="1"/>
  <c r="I17" i="1"/>
  <c r="J17" i="1"/>
  <c r="K17" i="1"/>
  <c r="F18" i="1"/>
  <c r="G18" i="1"/>
  <c r="H18" i="1"/>
  <c r="I18" i="1"/>
  <c r="J18" i="1"/>
  <c r="K18" i="1"/>
  <c r="F19" i="1"/>
  <c r="G19" i="1"/>
  <c r="H19" i="1"/>
  <c r="I19" i="1"/>
  <c r="J19" i="1"/>
  <c r="K19" i="1"/>
  <c r="F20" i="1"/>
  <c r="G20" i="1"/>
  <c r="H20" i="1"/>
  <c r="I20" i="1"/>
  <c r="J20" i="1"/>
  <c r="K20" i="1"/>
  <c r="F21" i="1"/>
  <c r="G21" i="1"/>
  <c r="H21" i="1"/>
  <c r="I21" i="1"/>
  <c r="J21" i="1"/>
  <c r="K21" i="1"/>
</calcChain>
</file>

<file path=xl/sharedStrings.xml><?xml version="1.0" encoding="utf-8"?>
<sst xmlns="http://schemas.openxmlformats.org/spreadsheetml/2006/main" count="50" uniqueCount="31">
  <si>
    <r>
      <t xml:space="preserve">Obs.: </t>
    </r>
    <r>
      <rPr>
        <i/>
        <sz val="11"/>
        <color theme="1"/>
        <rFont val="Calibri"/>
        <family val="2"/>
        <scheme val="minor"/>
      </rPr>
      <t>Spread</t>
    </r>
    <r>
      <rPr>
        <sz val="11"/>
        <color theme="1"/>
        <rFont val="Calibri"/>
        <family val="2"/>
        <scheme val="minor"/>
      </rPr>
      <t xml:space="preserve"> vigente do 1º ano é de 7,5% para Nível 1 e 3,75% para os demais Níveis</t>
    </r>
  </si>
  <si>
    <t>-</t>
  </si>
  <si>
    <t>CN2</t>
  </si>
  <si>
    <t>CN1</t>
  </si>
  <si>
    <t>LN3</t>
  </si>
  <si>
    <t>LN2</t>
  </si>
  <si>
    <t>LN1</t>
  </si>
  <si>
    <t>MGA A</t>
  </si>
  <si>
    <t>PAGAMENTO ÚNICO</t>
  </si>
  <si>
    <t>A partir do 11º ano</t>
  </si>
  <si>
    <t>6º ano ao 10º ano</t>
  </si>
  <si>
    <t>3º ano ao 5º ano</t>
  </si>
  <si>
    <t>2º ano</t>
  </si>
  <si>
    <t>1º ano</t>
  </si>
  <si>
    <t>Intervalo entre Níveis</t>
  </si>
  <si>
    <t>Nível</t>
  </si>
  <si>
    <t>* Prêmio anualizado, em Reais.</t>
  </si>
  <si>
    <t>Comissão Acumulada Visão MGA A (até 20 anos)</t>
  </si>
  <si>
    <t>Níveis 7 e 8</t>
  </si>
  <si>
    <t>Nível 6</t>
  </si>
  <si>
    <t>Níveis 4 e 5</t>
  </si>
  <si>
    <t>Nível 3</t>
  </si>
  <si>
    <t>Nível 2</t>
  </si>
  <si>
    <t>Nível 1</t>
  </si>
  <si>
    <t>Periodicidade de pagamento: ÚNICO</t>
  </si>
  <si>
    <t>REMUNERAÇÃO sobre PRÊMIO ÚNICO
Periodicidade de pagamento: ÚNICO</t>
  </si>
  <si>
    <t>Referência de Quantidade de Apólices por Mês com Ticket Mensal de:</t>
  </si>
  <si>
    <r>
      <t xml:space="preserve">Referência da Tabela Anterior
</t>
    </r>
    <r>
      <rPr>
        <b/>
        <sz val="11"/>
        <color theme="0" tint="-0.499984740745262"/>
        <rFont val="Calibri"/>
        <family val="2"/>
        <scheme val="minor"/>
      </rPr>
      <t>De - Para Automático</t>
    </r>
  </si>
  <si>
    <t>Tabela de Comissão - Bién Vivir - Aplicável a partir das Vendas na Versão 4.0</t>
  </si>
  <si>
    <r>
      <t>Produção Nova Mínima Referencial</t>
    </r>
    <r>
      <rPr>
        <b/>
        <sz val="11"/>
        <color rgb="FFFF0000"/>
        <rFont val="Calibri"/>
        <family val="2"/>
        <scheme val="minor"/>
      </rPr>
      <t>*</t>
    </r>
  </si>
  <si>
    <t>REMUNERAÇÃO sobre PRÊMIOS
de acordo com período de vigência da apólice
Periodicidade de pagamento: MENSAL E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</si>
</sst>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%"/>
    <numFmt numFmtId="165" formatCode="#,##0_ ;\-#,##0\ 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0" fillId="0" borderId="0" xfId="0" applyNumberFormat="1" applyFill="1"/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43" fontId="4" fillId="5" borderId="1" xfId="1" applyFont="1" applyFill="1" applyBorder="1"/>
    <xf numFmtId="0" fontId="0" fillId="0" borderId="1" xfId="0" applyBorder="1" applyAlignment="1">
      <alignment horizontal="center" vertical="center"/>
    </xf>
    <xf numFmtId="4" fontId="2" fillId="6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4" fillId="4" borderId="1" xfId="0" applyNumberFormat="1" applyFont="1" applyFill="1" applyBorder="1"/>
    <xf numFmtId="166" fontId="4" fillId="4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/>
    <xf numFmtId="166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showGridLines="0" tabSelected="1" zoomScaleNormal="100" workbookViewId="0">
      <selection activeCell="E5" sqref="E5"/>
    </sheetView>
  </sheetViews>
  <sheetFormatPr defaultRowHeight="15" x14ac:dyDescent="0.25"/>
  <cols>
    <col min="1" max="1" width="1.85546875" customWidth="1"/>
    <col min="2" max="12" width="15.7109375" customWidth="1"/>
    <col min="19" max="19" width="9.7109375" bestFit="1" customWidth="1"/>
  </cols>
  <sheetData>
    <row r="1" spans="2:12" ht="30" customHeight="1" x14ac:dyDescent="0.25">
      <c r="B1" s="26" t="s">
        <v>28</v>
      </c>
      <c r="C1" s="27"/>
      <c r="D1" s="27"/>
      <c r="E1" s="27"/>
      <c r="F1" s="27"/>
      <c r="G1" s="27"/>
      <c r="H1" s="27"/>
      <c r="I1" s="27"/>
      <c r="J1" s="27"/>
      <c r="K1" s="28"/>
    </row>
    <row r="2" spans="2:12" ht="45" customHeight="1" x14ac:dyDescent="0.25">
      <c r="B2" s="22" t="s">
        <v>15</v>
      </c>
      <c r="C2" s="29" t="s">
        <v>27</v>
      </c>
      <c r="D2" s="32" t="s">
        <v>29</v>
      </c>
      <c r="E2" s="35" t="s">
        <v>26</v>
      </c>
      <c r="F2" s="18" t="s">
        <v>30</v>
      </c>
      <c r="G2" s="18"/>
      <c r="H2" s="18"/>
      <c r="I2" s="18"/>
      <c r="J2" s="18"/>
      <c r="K2" s="12" t="s">
        <v>25</v>
      </c>
    </row>
    <row r="3" spans="2:12" ht="45" x14ac:dyDescent="0.25">
      <c r="B3" s="22"/>
      <c r="C3" s="30"/>
      <c r="D3" s="33"/>
      <c r="E3" s="36"/>
      <c r="F3" s="18"/>
      <c r="G3" s="18"/>
      <c r="H3" s="18"/>
      <c r="I3" s="18"/>
      <c r="J3" s="18"/>
      <c r="K3" s="12" t="s">
        <v>24</v>
      </c>
    </row>
    <row r="4" spans="2:12" ht="45" customHeight="1" x14ac:dyDescent="0.25">
      <c r="B4" s="22"/>
      <c r="C4" s="30"/>
      <c r="D4" s="33"/>
      <c r="E4" s="36"/>
      <c r="F4" s="18" t="s">
        <v>13</v>
      </c>
      <c r="G4" s="18" t="s">
        <v>12</v>
      </c>
      <c r="H4" s="18" t="s">
        <v>11</v>
      </c>
      <c r="I4" s="18" t="s">
        <v>10</v>
      </c>
      <c r="J4" s="18" t="s">
        <v>9</v>
      </c>
      <c r="K4" s="18" t="s">
        <v>8</v>
      </c>
    </row>
    <row r="5" spans="2:12" x14ac:dyDescent="0.25">
      <c r="B5" s="22"/>
      <c r="C5" s="31"/>
      <c r="D5" s="34"/>
      <c r="E5" s="11">
        <v>400</v>
      </c>
      <c r="F5" s="18"/>
      <c r="G5" s="18"/>
      <c r="H5" s="18"/>
      <c r="I5" s="18"/>
      <c r="J5" s="18"/>
      <c r="K5" s="18"/>
    </row>
    <row r="6" spans="2:12" x14ac:dyDescent="0.25">
      <c r="B6" s="3" t="s">
        <v>7</v>
      </c>
      <c r="C6" s="3" t="s">
        <v>23</v>
      </c>
      <c r="D6" s="9">
        <v>2000000</v>
      </c>
      <c r="E6" s="8">
        <f t="shared" ref="E6:E11" si="0">ROUNDUP((D6/($E$5*12)/12),0)</f>
        <v>35</v>
      </c>
      <c r="F6" s="13">
        <v>0.6</v>
      </c>
      <c r="G6" s="13">
        <v>0.23</v>
      </c>
      <c r="H6" s="13">
        <v>0.12250000000000003</v>
      </c>
      <c r="I6" s="13">
        <v>4.3750000000000011E-2</v>
      </c>
      <c r="J6" s="13">
        <v>4.3750000000000011E-2</v>
      </c>
      <c r="K6" s="13">
        <v>8.7499999999999994E-2</v>
      </c>
    </row>
    <row r="7" spans="2:12" x14ac:dyDescent="0.25">
      <c r="B7" s="2" t="s">
        <v>6</v>
      </c>
      <c r="C7" s="2" t="s">
        <v>22</v>
      </c>
      <c r="D7" s="9">
        <v>1200000</v>
      </c>
      <c r="E7" s="8">
        <f t="shared" si="0"/>
        <v>21</v>
      </c>
      <c r="F7" s="13">
        <v>0.55000000000000004</v>
      </c>
      <c r="G7" s="13">
        <v>0.2</v>
      </c>
      <c r="H7" s="13">
        <v>0.10500000000000001</v>
      </c>
      <c r="I7" s="13">
        <v>3.7500000000000006E-2</v>
      </c>
      <c r="J7" s="13">
        <v>3.7500000000000006E-2</v>
      </c>
      <c r="K7" s="13">
        <v>8.1299999999999997E-2</v>
      </c>
    </row>
    <row r="8" spans="2:12" x14ac:dyDescent="0.25">
      <c r="B8" s="2" t="s">
        <v>5</v>
      </c>
      <c r="C8" s="2" t="s">
        <v>21</v>
      </c>
      <c r="D8" s="9">
        <v>800000</v>
      </c>
      <c r="E8" s="8">
        <f t="shared" si="0"/>
        <v>14</v>
      </c>
      <c r="F8" s="13">
        <v>0.5</v>
      </c>
      <c r="G8" s="13">
        <v>0.15</v>
      </c>
      <c r="H8" s="13">
        <v>8.7499999999999994E-2</v>
      </c>
      <c r="I8" s="13">
        <v>3.1250000000000007E-2</v>
      </c>
      <c r="J8" s="13">
        <v>3.1250000000000007E-2</v>
      </c>
      <c r="K8" s="13">
        <v>7.4999999999999997E-2</v>
      </c>
    </row>
    <row r="9" spans="2:12" x14ac:dyDescent="0.25">
      <c r="B9" s="2" t="s">
        <v>4</v>
      </c>
      <c r="C9" s="2" t="s">
        <v>20</v>
      </c>
      <c r="D9" s="9">
        <v>550000</v>
      </c>
      <c r="E9" s="8">
        <f t="shared" si="0"/>
        <v>10</v>
      </c>
      <c r="F9" s="13">
        <v>0.45</v>
      </c>
      <c r="G9" s="13">
        <v>0.125</v>
      </c>
      <c r="H9" s="13">
        <v>6.9999999999999993E-2</v>
      </c>
      <c r="I9" s="13">
        <v>2.5000000000000005E-2</v>
      </c>
      <c r="J9" s="13">
        <v>2.5000000000000005E-2</v>
      </c>
      <c r="K9" s="13">
        <v>6.8500000000000005E-2</v>
      </c>
    </row>
    <row r="10" spans="2:12" x14ac:dyDescent="0.25">
      <c r="B10" s="10" t="s">
        <v>3</v>
      </c>
      <c r="C10" s="10" t="s">
        <v>19</v>
      </c>
      <c r="D10" s="9">
        <v>200000</v>
      </c>
      <c r="E10" s="8">
        <f t="shared" si="0"/>
        <v>4</v>
      </c>
      <c r="F10" s="13">
        <v>0.4</v>
      </c>
      <c r="G10" s="13">
        <v>0.1</v>
      </c>
      <c r="H10" s="13">
        <v>5.2499999999999991E-2</v>
      </c>
      <c r="I10" s="13">
        <v>1.8750000000000003E-2</v>
      </c>
      <c r="J10" s="13">
        <v>1.8750000000000003E-2</v>
      </c>
      <c r="K10" s="13">
        <v>6.25E-2</v>
      </c>
    </row>
    <row r="11" spans="2:12" x14ac:dyDescent="0.25">
      <c r="B11" s="10" t="s">
        <v>2</v>
      </c>
      <c r="C11" s="10" t="s">
        <v>18</v>
      </c>
      <c r="D11" s="9">
        <v>150000</v>
      </c>
      <c r="E11" s="8">
        <f t="shared" si="0"/>
        <v>3</v>
      </c>
      <c r="F11" s="13">
        <v>0.35</v>
      </c>
      <c r="G11" s="13">
        <v>7.4999999999999997E-2</v>
      </c>
      <c r="H11" s="13">
        <v>3.4999999999999989E-2</v>
      </c>
      <c r="I11" s="13">
        <v>1.2500000000000002E-2</v>
      </c>
      <c r="J11" s="13">
        <v>1.2500000000000002E-2</v>
      </c>
      <c r="K11" s="13">
        <v>5.6300000000000003E-2</v>
      </c>
    </row>
    <row r="12" spans="2:12" x14ac:dyDescent="0.25">
      <c r="B12" s="19" t="s">
        <v>17</v>
      </c>
      <c r="C12" s="20"/>
      <c r="D12" s="20"/>
      <c r="E12" s="21"/>
      <c r="F12" s="14">
        <f>F6</f>
        <v>0.6</v>
      </c>
      <c r="G12" s="14">
        <f>F12+G6</f>
        <v>0.83</v>
      </c>
      <c r="H12" s="14">
        <f>G12+(H6*3)</f>
        <v>1.1975</v>
      </c>
      <c r="I12" s="14">
        <f>H12+(I6*5)</f>
        <v>1.41625</v>
      </c>
      <c r="J12" s="14">
        <f>I12+(J6*10)</f>
        <v>1.8537500000000002</v>
      </c>
      <c r="K12" s="15" t="s">
        <v>1</v>
      </c>
    </row>
    <row r="13" spans="2:12" x14ac:dyDescent="0.25">
      <c r="B13" s="7" t="s">
        <v>16</v>
      </c>
      <c r="C13" s="7"/>
      <c r="G13" s="6"/>
      <c r="H13" s="6"/>
      <c r="I13" s="6"/>
      <c r="J13" s="6"/>
      <c r="K13" s="6"/>
      <c r="L13" s="6"/>
    </row>
    <row r="14" spans="2:12" ht="15" customHeight="1" x14ac:dyDescent="0.25">
      <c r="G14" s="5"/>
      <c r="H14" s="5"/>
      <c r="I14" s="5"/>
      <c r="J14" s="5"/>
      <c r="K14" s="5"/>
      <c r="L14" s="5"/>
    </row>
    <row r="15" spans="2:12" x14ac:dyDescent="0.25">
      <c r="E15" s="22" t="s">
        <v>15</v>
      </c>
      <c r="F15" s="23" t="s">
        <v>14</v>
      </c>
      <c r="G15" s="24"/>
      <c r="H15" s="24"/>
      <c r="I15" s="24"/>
      <c r="J15" s="24"/>
      <c r="K15" s="25"/>
    </row>
    <row r="16" spans="2:12" ht="45" customHeight="1" x14ac:dyDescent="0.25">
      <c r="E16" s="22"/>
      <c r="F16" s="4" t="s">
        <v>13</v>
      </c>
      <c r="G16" s="4" t="s">
        <v>12</v>
      </c>
      <c r="H16" s="4" t="s">
        <v>11</v>
      </c>
      <c r="I16" s="4" t="s">
        <v>10</v>
      </c>
      <c r="J16" s="4" t="s">
        <v>9</v>
      </c>
      <c r="K16" s="4" t="s">
        <v>8</v>
      </c>
    </row>
    <row r="17" spans="5:11" x14ac:dyDescent="0.25">
      <c r="E17" s="3" t="s">
        <v>7</v>
      </c>
      <c r="F17" s="13">
        <f t="shared" ref="F17:K21" si="1">F6-F7</f>
        <v>4.9999999999999933E-2</v>
      </c>
      <c r="G17" s="13">
        <f t="shared" si="1"/>
        <v>0.03</v>
      </c>
      <c r="H17" s="13">
        <f t="shared" si="1"/>
        <v>1.7500000000000016E-2</v>
      </c>
      <c r="I17" s="13">
        <f t="shared" si="1"/>
        <v>6.2500000000000056E-3</v>
      </c>
      <c r="J17" s="13">
        <f t="shared" si="1"/>
        <v>6.2500000000000056E-3</v>
      </c>
      <c r="K17" s="13">
        <f t="shared" si="1"/>
        <v>6.1999999999999972E-3</v>
      </c>
    </row>
    <row r="18" spans="5:11" x14ac:dyDescent="0.25">
      <c r="E18" s="2" t="s">
        <v>6</v>
      </c>
      <c r="F18" s="13">
        <f t="shared" si="1"/>
        <v>5.0000000000000044E-2</v>
      </c>
      <c r="G18" s="13">
        <f t="shared" si="1"/>
        <v>5.0000000000000017E-2</v>
      </c>
      <c r="H18" s="13">
        <f t="shared" si="1"/>
        <v>1.7500000000000016E-2</v>
      </c>
      <c r="I18" s="13">
        <f t="shared" si="1"/>
        <v>6.2499999999999986E-3</v>
      </c>
      <c r="J18" s="13">
        <f t="shared" si="1"/>
        <v>6.2499999999999986E-3</v>
      </c>
      <c r="K18" s="13">
        <f t="shared" si="1"/>
        <v>6.3E-3</v>
      </c>
    </row>
    <row r="19" spans="5:11" x14ac:dyDescent="0.25">
      <c r="E19" s="2" t="s">
        <v>5</v>
      </c>
      <c r="F19" s="13">
        <f t="shared" si="1"/>
        <v>4.9999999999999989E-2</v>
      </c>
      <c r="G19" s="13">
        <f t="shared" si="1"/>
        <v>2.4999999999999994E-2</v>
      </c>
      <c r="H19" s="13">
        <f t="shared" si="1"/>
        <v>1.7500000000000002E-2</v>
      </c>
      <c r="I19" s="13">
        <f t="shared" si="1"/>
        <v>6.2500000000000021E-3</v>
      </c>
      <c r="J19" s="13">
        <f t="shared" si="1"/>
        <v>6.2500000000000021E-3</v>
      </c>
      <c r="K19" s="13">
        <f t="shared" si="1"/>
        <v>6.4999999999999919E-3</v>
      </c>
    </row>
    <row r="20" spans="5:11" x14ac:dyDescent="0.25">
      <c r="E20" s="2" t="s">
        <v>4</v>
      </c>
      <c r="F20" s="13">
        <f t="shared" si="1"/>
        <v>4.9999999999999989E-2</v>
      </c>
      <c r="G20" s="13">
        <f t="shared" si="1"/>
        <v>2.4999999999999994E-2</v>
      </c>
      <c r="H20" s="13">
        <f t="shared" si="1"/>
        <v>1.7500000000000002E-2</v>
      </c>
      <c r="I20" s="13">
        <f t="shared" si="1"/>
        <v>6.2500000000000021E-3</v>
      </c>
      <c r="J20" s="13">
        <f t="shared" si="1"/>
        <v>6.2500000000000021E-3</v>
      </c>
      <c r="K20" s="13">
        <f t="shared" si="1"/>
        <v>6.0000000000000053E-3</v>
      </c>
    </row>
    <row r="21" spans="5:11" x14ac:dyDescent="0.25">
      <c r="E21" s="1" t="s">
        <v>3</v>
      </c>
      <c r="F21" s="16">
        <f t="shared" si="1"/>
        <v>5.0000000000000044E-2</v>
      </c>
      <c r="G21" s="16">
        <f t="shared" si="1"/>
        <v>2.5000000000000008E-2</v>
      </c>
      <c r="H21" s="16">
        <f t="shared" si="1"/>
        <v>1.7500000000000002E-2</v>
      </c>
      <c r="I21" s="16">
        <f t="shared" si="1"/>
        <v>6.2500000000000003E-3</v>
      </c>
      <c r="J21" s="16">
        <f t="shared" si="1"/>
        <v>6.2500000000000003E-3</v>
      </c>
      <c r="K21" s="16">
        <f t="shared" si="1"/>
        <v>6.1999999999999972E-3</v>
      </c>
    </row>
    <row r="22" spans="5:11" x14ac:dyDescent="0.25">
      <c r="E22" s="1" t="s">
        <v>2</v>
      </c>
      <c r="F22" s="17" t="s">
        <v>1</v>
      </c>
      <c r="G22" s="17" t="s">
        <v>1</v>
      </c>
      <c r="H22" s="17" t="s">
        <v>1</v>
      </c>
      <c r="I22" s="17" t="s">
        <v>1</v>
      </c>
      <c r="J22" s="17" t="s">
        <v>1</v>
      </c>
      <c r="K22" s="17" t="s">
        <v>1</v>
      </c>
    </row>
    <row r="23" spans="5:11" x14ac:dyDescent="0.25">
      <c r="E23" t="s">
        <v>0</v>
      </c>
    </row>
  </sheetData>
  <sheetProtection algorithmName="SHA-512" hashValue="JGgYTmZDearUWC3eTdG9MON26ErzZ5HIGb5S//wv3Xns+5VBcQOTTO+IAAt5ukzsI6CrDIZGvc0UQAAHdNxzhA==" saltValue="tL0DZPaWLDF3N5vT6NNdfg==" spinCount="100000" sheet="1" objects="1" scenarios="1" selectLockedCells="1"/>
  <mergeCells count="15">
    <mergeCell ref="K4:K5"/>
    <mergeCell ref="B12:E12"/>
    <mergeCell ref="E15:E16"/>
    <mergeCell ref="F15:K15"/>
    <mergeCell ref="B1:K1"/>
    <mergeCell ref="B2:B5"/>
    <mergeCell ref="C2:C5"/>
    <mergeCell ref="D2:D5"/>
    <mergeCell ref="E2:E4"/>
    <mergeCell ref="F2:J3"/>
    <mergeCell ref="F4:F5"/>
    <mergeCell ref="G4:G5"/>
    <mergeCell ref="H4:H5"/>
    <mergeCell ref="I4:I5"/>
    <mergeCell ref="J4:J5"/>
  </mergeCells>
  <pageMargins left="0.51181102362204722" right="0.5118110236220472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Nova Bién Vivir | A</vt:lpstr>
      <vt:lpstr>'Nova Bién Vivir | 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Torres Rodrigues</dc:creator>
  <cp:lastModifiedBy>Sheila</cp:lastModifiedBy>
  <cp:lastPrinted>2020-05-10T15:02:14Z</cp:lastPrinted>
  <dcterms:created xsi:type="dcterms:W3CDTF">2020-05-10T14:45:59Z</dcterms:created>
  <dcterms:modified xsi:type="dcterms:W3CDTF">2020-05-11T00:02:11Z</dcterms:modified>
</cp:coreProperties>
</file>